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25" yWindow="30" windowWidth="1378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<sst xmlns="http://schemas.openxmlformats.org/spreadsheetml/2006/main" count="129" uniqueCount="43">
  <si>
    <t>体重</t>
  </si>
  <si>
    <t>身長</t>
  </si>
  <si>
    <t>体重（体積）</t>
  </si>
  <si>
    <t>断面積</t>
  </si>
  <si>
    <t>http://www.relief.jp/itnote/archives/013796.php</t>
  </si>
  <si>
    <t>体重の何乗か</t>
  </si>
  <si>
    <t>比例定数</t>
  </si>
  <si>
    <t>ｙ</t>
  </si>
  <si>
    <t>a</t>
  </si>
  <si>
    <t>xの0.67乗</t>
  </si>
  <si>
    <t>現在の体重</t>
  </si>
  <si>
    <t>kg</t>
  </si>
  <si>
    <t>現在のパワー</t>
  </si>
  <si>
    <t>W</t>
  </si>
  <si>
    <t>http://sooda.jp/qa/105564</t>
  </si>
  <si>
    <t>筋肉量の計算</t>
  </si>
  <si>
    <t>筋肉量＝（体重-体脂肪量）÷2</t>
  </si>
  <si>
    <t>体脂肪率</t>
  </si>
  <si>
    <t>除脂肪体重</t>
  </si>
  <si>
    <t>筋肉量</t>
  </si>
  <si>
    <t>現在の体脂肪率</t>
  </si>
  <si>
    <t>％</t>
  </si>
  <si>
    <t>脂肪重量</t>
  </si>
  <si>
    <t>骨+内臓</t>
  </si>
  <si>
    <t>筋肉量の0.67乗</t>
  </si>
  <si>
    <t>kg</t>
  </si>
  <si>
    <t>-</t>
  </si>
  <si>
    <t>W/kg</t>
  </si>
  <si>
    <t>パワーウェイトレシオ</t>
  </si>
  <si>
    <t>パワー</t>
  </si>
  <si>
    <t>←現在</t>
  </si>
  <si>
    <t>　（脂肪重量が変わらない場合）</t>
  </si>
  <si>
    <t>◆脂肪量の変化によるパワー・ウェイト・レシオと体脂肪率の変化</t>
  </si>
  <si>
    <t>　（筋肉量が変わらない＝パワーが変わらない場合）</t>
  </si>
  <si>
    <t>（参考情報）</t>
  </si>
  <si>
    <t>・筋肉増加量の限界は2㎏/年（7g/日）が目安</t>
  </si>
  <si>
    <t>（参考情報）</t>
  </si>
  <si>
    <t>・体脂肪を健康的に落とすピッチの目安は1㎏/月（233kcal/日・33g/日）</t>
  </si>
  <si>
    <t>注：体脂肪率の下限を3％で設定（それ以下になる場合は計算せず）</t>
  </si>
  <si>
    <t>◆筋肉量の変化によるパワー、パワー・ウェイト・レシオ、体脂肪率の変化</t>
  </si>
  <si>
    <t>　（体脂肪率が変わらない場合）</t>
  </si>
  <si>
    <t>オレンジ色のセルに数値を入力する</t>
  </si>
  <si>
    <t>◆筋肉量と脂肪量の変化によるパワーとパワー・ウェイト・レシオの変化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</si>
</sst>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30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38" fontId="0" fillId="33" borderId="0" xfId="48" applyFont="1" applyFill="1" applyAlignment="1">
      <alignment vertical="center"/>
    </xf>
    <xf numFmtId="177" fontId="0" fillId="33" borderId="0" xfId="48" applyNumberFormat="1" applyFont="1" applyFill="1" applyAlignment="1">
      <alignment vertical="center"/>
    </xf>
    <xf numFmtId="2" fontId="0" fillId="33" borderId="0" xfId="0" applyNumberFormat="1" applyFill="1" applyAlignment="1">
      <alignment vertical="center"/>
    </xf>
    <xf numFmtId="38" fontId="0" fillId="33" borderId="0" xfId="0" applyNumberFormat="1" applyFill="1" applyAlignment="1">
      <alignment vertical="center"/>
    </xf>
    <xf numFmtId="0" fontId="0" fillId="34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176" fontId="0" fillId="33" borderId="10" xfId="0" applyNumberFormat="1" applyFill="1" applyBorder="1" applyAlignment="1">
      <alignment vertical="center"/>
    </xf>
    <xf numFmtId="38" fontId="0" fillId="33" borderId="10" xfId="0" applyNumberForma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23" fillId="35" borderId="11" xfId="0" applyFont="1" applyFill="1" applyBorder="1" applyAlignment="1">
      <alignment horizontal="center" vertical="center" shrinkToFit="1"/>
    </xf>
    <xf numFmtId="0" fontId="23" fillId="35" borderId="12" xfId="0" applyFont="1" applyFill="1" applyBorder="1" applyAlignment="1">
      <alignment vertical="center"/>
    </xf>
    <xf numFmtId="0" fontId="23" fillId="35" borderId="13" xfId="0" applyFont="1" applyFill="1" applyBorder="1" applyAlignment="1">
      <alignment horizontal="center" vertical="center"/>
    </xf>
    <xf numFmtId="38" fontId="32" fillId="34" borderId="0" xfId="48" applyFont="1" applyFill="1" applyAlignment="1">
      <alignment vertical="center"/>
    </xf>
    <xf numFmtId="0" fontId="23" fillId="35" borderId="14" xfId="0" applyFont="1" applyFill="1" applyBorder="1" applyAlignment="1">
      <alignment horizontal="center" vertical="center" shrinkToFit="1"/>
    </xf>
    <xf numFmtId="0" fontId="23" fillId="35" borderId="15" xfId="0" applyFont="1" applyFill="1" applyBorder="1" applyAlignment="1">
      <alignment vertical="center"/>
    </xf>
    <xf numFmtId="0" fontId="23" fillId="35" borderId="16" xfId="0" applyFont="1" applyFill="1" applyBorder="1" applyAlignment="1">
      <alignment horizontal="center" vertical="center"/>
    </xf>
    <xf numFmtId="176" fontId="0" fillId="33" borderId="17" xfId="0" applyNumberFormat="1" applyFill="1" applyBorder="1" applyAlignment="1">
      <alignment vertical="center"/>
    </xf>
    <xf numFmtId="0" fontId="23" fillId="35" borderId="18" xfId="0" applyFont="1" applyFill="1" applyBorder="1" applyAlignment="1">
      <alignment horizontal="center" vertical="center" shrinkToFit="1"/>
    </xf>
    <xf numFmtId="0" fontId="23" fillId="35" borderId="19" xfId="0" applyFont="1" applyFill="1" applyBorder="1" applyAlignment="1">
      <alignment vertical="center"/>
    </xf>
    <xf numFmtId="0" fontId="23" fillId="35" borderId="20" xfId="0" applyFont="1" applyFill="1" applyBorder="1" applyAlignment="1">
      <alignment horizontal="center" vertical="center"/>
    </xf>
    <xf numFmtId="176" fontId="0" fillId="33" borderId="21" xfId="0" applyNumberFormat="1" applyFill="1" applyBorder="1" applyAlignment="1">
      <alignment vertical="center"/>
    </xf>
    <xf numFmtId="0" fontId="23" fillId="35" borderId="22" xfId="0" applyFont="1" applyFill="1" applyBorder="1" applyAlignment="1">
      <alignment horizontal="center" vertical="center" shrinkToFit="1"/>
    </xf>
    <xf numFmtId="0" fontId="23" fillId="35" borderId="23" xfId="0" applyFont="1" applyFill="1" applyBorder="1" applyAlignment="1">
      <alignment vertical="center"/>
    </xf>
    <xf numFmtId="0" fontId="23" fillId="35" borderId="24" xfId="0" applyFont="1" applyFill="1" applyBorder="1" applyAlignment="1">
      <alignment horizontal="center" vertical="center"/>
    </xf>
    <xf numFmtId="9" fontId="0" fillId="33" borderId="25" xfId="42" applyFont="1" applyFill="1" applyBorder="1" applyAlignment="1">
      <alignment vertical="center"/>
    </xf>
    <xf numFmtId="9" fontId="0" fillId="33" borderId="26" xfId="42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2" fontId="0" fillId="33" borderId="25" xfId="0" applyNumberFormat="1" applyFill="1" applyBorder="1" applyAlignment="1">
      <alignment vertical="center"/>
    </xf>
    <xf numFmtId="2" fontId="0" fillId="33" borderId="26" xfId="0" applyNumberFormat="1" applyFill="1" applyBorder="1" applyAlignment="1">
      <alignment vertical="center"/>
    </xf>
    <xf numFmtId="0" fontId="23" fillId="35" borderId="27" xfId="0" applyFont="1" applyFill="1" applyBorder="1" applyAlignment="1">
      <alignment horizontal="center" vertical="center" shrinkToFit="1"/>
    </xf>
    <xf numFmtId="0" fontId="23" fillId="35" borderId="28" xfId="0" applyFont="1" applyFill="1" applyBorder="1" applyAlignment="1">
      <alignment horizontal="center" vertical="center" shrinkToFit="1"/>
    </xf>
    <xf numFmtId="0" fontId="23" fillId="35" borderId="29" xfId="0" applyFont="1" applyFill="1" applyBorder="1" applyAlignment="1">
      <alignment vertical="center"/>
    </xf>
    <xf numFmtId="0" fontId="23" fillId="35" borderId="30" xfId="0" applyFont="1" applyFill="1" applyBorder="1" applyAlignment="1">
      <alignment vertical="center"/>
    </xf>
    <xf numFmtId="0" fontId="23" fillId="35" borderId="31" xfId="0" applyFont="1" applyFill="1" applyBorder="1" applyAlignment="1">
      <alignment horizontal="center" vertical="center"/>
    </xf>
    <xf numFmtId="0" fontId="23" fillId="35" borderId="32" xfId="0" applyFont="1" applyFill="1" applyBorder="1" applyAlignment="1">
      <alignment horizontal="center" vertical="center"/>
    </xf>
    <xf numFmtId="38" fontId="0" fillId="33" borderId="33" xfId="48" applyFont="1" applyFill="1" applyBorder="1" applyAlignment="1">
      <alignment vertical="center"/>
    </xf>
    <xf numFmtId="2" fontId="0" fillId="33" borderId="34" xfId="0" applyNumberFormat="1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2" fontId="0" fillId="33" borderId="36" xfId="0" applyNumberFormat="1" applyFill="1" applyBorder="1" applyAlignment="1">
      <alignment vertical="center"/>
    </xf>
    <xf numFmtId="176" fontId="0" fillId="33" borderId="0" xfId="0" applyNumberFormat="1" applyFill="1" applyBorder="1" applyAlignment="1">
      <alignment vertical="center"/>
    </xf>
    <xf numFmtId="9" fontId="0" fillId="33" borderId="0" xfId="42" applyFon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2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176" fontId="23" fillId="36" borderId="17" xfId="0" applyNumberFormat="1" applyFont="1" applyFill="1" applyBorder="1" applyAlignment="1">
      <alignment vertical="center"/>
    </xf>
    <xf numFmtId="9" fontId="23" fillId="36" borderId="25" xfId="42" applyFont="1" applyFill="1" applyBorder="1" applyAlignment="1">
      <alignment vertical="center"/>
    </xf>
    <xf numFmtId="176" fontId="23" fillId="36" borderId="21" xfId="0" applyNumberFormat="1" applyFont="1" applyFill="1" applyBorder="1" applyAlignment="1">
      <alignment vertical="center"/>
    </xf>
    <xf numFmtId="176" fontId="23" fillId="36" borderId="10" xfId="0" applyNumberFormat="1" applyFont="1" applyFill="1" applyBorder="1" applyAlignment="1">
      <alignment vertical="center"/>
    </xf>
    <xf numFmtId="38" fontId="23" fillId="36" borderId="10" xfId="48" applyFont="1" applyFill="1" applyBorder="1" applyAlignment="1">
      <alignment vertical="center"/>
    </xf>
    <xf numFmtId="38" fontId="23" fillId="36" borderId="17" xfId="48" applyFont="1" applyFill="1" applyBorder="1" applyAlignment="1">
      <alignment vertical="center"/>
    </xf>
    <xf numFmtId="38" fontId="23" fillId="36" borderId="33" xfId="48" applyFont="1" applyFill="1" applyBorder="1" applyAlignment="1">
      <alignment vertical="center"/>
    </xf>
    <xf numFmtId="2" fontId="23" fillId="36" borderId="34" xfId="0" applyNumberFormat="1" applyFont="1" applyFill="1" applyBorder="1" applyAlignment="1">
      <alignment vertical="center"/>
    </xf>
    <xf numFmtId="2" fontId="23" fillId="36" borderId="25" xfId="0" applyNumberFormat="1" applyFont="1" applyFill="1" applyBorder="1" applyAlignment="1">
      <alignment vertical="center"/>
    </xf>
    <xf numFmtId="9" fontId="23" fillId="36" borderId="10" xfId="42" applyFont="1" applyFill="1" applyBorder="1" applyAlignment="1">
      <alignment vertical="center"/>
    </xf>
    <xf numFmtId="0" fontId="23" fillId="35" borderId="37" xfId="0" applyFont="1" applyFill="1" applyBorder="1" applyAlignment="1">
      <alignment horizontal="center" vertical="center" shrinkToFit="1"/>
    </xf>
    <xf numFmtId="0" fontId="23" fillId="35" borderId="38" xfId="0" applyFont="1" applyFill="1" applyBorder="1" applyAlignment="1">
      <alignment vertical="center"/>
    </xf>
    <xf numFmtId="0" fontId="23" fillId="35" borderId="39" xfId="0" applyFont="1" applyFill="1" applyBorder="1" applyAlignment="1">
      <alignment horizontal="center" vertical="center"/>
    </xf>
    <xf numFmtId="38" fontId="0" fillId="33" borderId="40" xfId="48" applyFont="1" applyFill="1" applyBorder="1" applyAlignment="1">
      <alignment vertical="center"/>
    </xf>
    <xf numFmtId="38" fontId="23" fillId="36" borderId="40" xfId="48" applyFont="1" applyFill="1" applyBorder="1" applyAlignment="1">
      <alignment vertical="center"/>
    </xf>
    <xf numFmtId="38" fontId="0" fillId="33" borderId="41" xfId="48" applyFont="1" applyFill="1" applyBorder="1" applyAlignment="1">
      <alignment vertical="center"/>
    </xf>
    <xf numFmtId="38" fontId="32" fillId="33" borderId="0" xfId="48" applyFont="1" applyFill="1" applyAlignment="1">
      <alignment vertical="center"/>
    </xf>
    <xf numFmtId="177" fontId="32" fillId="34" borderId="0" xfId="48" applyNumberFormat="1" applyFont="1" applyFill="1" applyAlignment="1">
      <alignment vertical="center"/>
    </xf>
    <xf numFmtId="177" fontId="32" fillId="33" borderId="0" xfId="48" applyNumberFormat="1" applyFont="1" applyFill="1" applyAlignment="1">
      <alignment vertical="center"/>
    </xf>
    <xf numFmtId="9" fontId="37" fillId="33" borderId="10" xfId="42" applyFont="1" applyFill="1" applyBorder="1" applyAlignment="1">
      <alignment vertical="center"/>
    </xf>
    <xf numFmtId="176" fontId="37" fillId="33" borderId="10" xfId="0" applyNumberFormat="1" applyFont="1" applyFill="1" applyBorder="1" applyAlignment="1">
      <alignment vertical="center"/>
    </xf>
    <xf numFmtId="176" fontId="37" fillId="33" borderId="21" xfId="0" applyNumberFormat="1" applyFont="1" applyFill="1" applyBorder="1" applyAlignment="1">
      <alignment vertical="center"/>
    </xf>
    <xf numFmtId="176" fontId="38" fillId="33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130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2.00390625" style="1" customWidth="1"/>
    <col min="2" max="2" width="2.7109375" style="1" customWidth="1"/>
    <col min="3" max="7" width="9.00390625" style="1" customWidth="1"/>
    <col min="8" max="9" width="9.00390625" style="1" hidden="1" customWidth="1"/>
    <col min="10" max="10" width="10.140625" style="1" hidden="1" customWidth="1"/>
    <col min="11" max="11" width="9.00390625" style="1" customWidth="1"/>
    <col min="12" max="12" width="13.7109375" style="1" customWidth="1"/>
    <col min="13" max="16384" width="9.00390625" style="1" customWidth="1"/>
  </cols>
  <sheetData>
    <row r="1" ht="13.5">
      <c r="C1" s="1" t="s">
        <v>42</v>
      </c>
    </row>
    <row r="2" ht="13.5">
      <c r="C2" s="1" t="s">
        <v>40</v>
      </c>
    </row>
    <row r="4" spans="3:11" ht="13.5">
      <c r="C4" s="1" t="s">
        <v>10</v>
      </c>
      <c r="E4" s="64"/>
      <c r="F4" s="1" t="s">
        <v>11</v>
      </c>
      <c r="G4" s="6"/>
      <c r="K4" s="1" t="s">
        <v>41</v>
      </c>
    </row>
    <row r="5" spans="3:6" ht="13.5">
      <c r="C5" s="1" t="s">
        <v>20</v>
      </c>
      <c r="E5" s="64"/>
      <c r="F5" s="1" t="s">
        <v>21</v>
      </c>
    </row>
    <row r="6" spans="3:6" ht="13.5">
      <c r="C6" s="1" t="s">
        <v>12</v>
      </c>
      <c r="E6" s="14"/>
      <c r="F6" s="1" t="s">
        <v>13</v>
      </c>
    </row>
    <row r="7" ht="14.25" thickBot="1"/>
    <row r="8" spans="3:12" ht="13.5">
      <c r="C8" s="15" t="s">
        <v>0</v>
      </c>
      <c r="D8" s="11" t="s">
        <v>17</v>
      </c>
      <c r="E8" s="19" t="s">
        <v>19</v>
      </c>
      <c r="F8" s="11" t="s">
        <v>23</v>
      </c>
      <c r="G8" s="11" t="s">
        <v>22</v>
      </c>
      <c r="H8" s="11" t="s">
        <v>18</v>
      </c>
      <c r="I8" s="11" t="s">
        <v>6</v>
      </c>
      <c r="J8" s="15" t="s">
        <v>24</v>
      </c>
      <c r="K8" s="57" t="s">
        <v>29</v>
      </c>
      <c r="L8" s="32" t="s">
        <v>28</v>
      </c>
    </row>
    <row r="9" spans="3:12" ht="13.5" hidden="1">
      <c r="C9" s="16"/>
      <c r="D9" s="12"/>
      <c r="E9" s="20"/>
      <c r="F9" s="12"/>
      <c r="G9" s="12"/>
      <c r="H9" s="12"/>
      <c r="I9" s="12" t="s">
        <v>8</v>
      </c>
      <c r="J9" s="16" t="s">
        <v>9</v>
      </c>
      <c r="K9" s="58" t="s">
        <v>7</v>
      </c>
      <c r="L9" s="34"/>
    </row>
    <row r="10" spans="3:12" s="7" customFormat="1" ht="13.5">
      <c r="C10" s="17" t="s">
        <v>11</v>
      </c>
      <c r="D10" s="13" t="s">
        <v>26</v>
      </c>
      <c r="E10" s="21" t="s">
        <v>11</v>
      </c>
      <c r="F10" s="13" t="s">
        <v>11</v>
      </c>
      <c r="G10" s="13" t="s">
        <v>25</v>
      </c>
      <c r="H10" s="13" t="s">
        <v>11</v>
      </c>
      <c r="I10" s="13" t="s">
        <v>26</v>
      </c>
      <c r="J10" s="17" t="s">
        <v>26</v>
      </c>
      <c r="K10" s="59" t="s">
        <v>13</v>
      </c>
      <c r="L10" s="36" t="s">
        <v>27</v>
      </c>
    </row>
    <row r="11" spans="3:12" ht="13.5">
      <c r="C11" s="18">
        <f aca="true" t="shared" si="0" ref="C11:C19">IF(D12="","",C12-1)</f>
      </c>
      <c r="D11" s="66">
        <f aca="true" t="shared" si="1" ref="D11:D19">IF(C11="","",D12)</f>
      </c>
      <c r="E11" s="22">
        <f aca="true" t="shared" si="2" ref="E11:E19">IF(D12="","",H11/2)</f>
      </c>
      <c r="F11" s="8">
        <f aca="true" t="shared" si="3" ref="F11:F19">IF(D12="","",H11/2)</f>
      </c>
      <c r="G11" s="8">
        <f aca="true" t="shared" si="4" ref="G11:G19">IF(D12="","",C11*D11)</f>
      </c>
      <c r="H11" s="8">
        <f aca="true" t="shared" si="5" ref="H11:H19">IF(D12="","",C11-G11)</f>
      </c>
      <c r="I11" s="9">
        <f aca="true" t="shared" si="6" ref="I11:I19">IF(H11="","",$I$21)</f>
      </c>
      <c r="J11" s="28">
        <f aca="true" t="shared" si="7" ref="J11:J19">IF(D12="","",E11^$G$84)</f>
      </c>
      <c r="K11" s="60">
        <f aca="true" t="shared" si="8" ref="K11:K19">IF(K12="","",J11*$I$108)</f>
      </c>
      <c r="L11" s="38">
        <f aca="true" t="shared" si="9" ref="L11:L19">IF(L12="","",K11/C11)</f>
      </c>
    </row>
    <row r="12" spans="3:12" ht="13.5">
      <c r="C12" s="18">
        <f t="shared" si="0"/>
      </c>
      <c r="D12" s="66">
        <f t="shared" si="1"/>
      </c>
      <c r="E12" s="22">
        <f t="shared" si="2"/>
      </c>
      <c r="F12" s="8">
        <f t="shared" si="3"/>
      </c>
      <c r="G12" s="8">
        <f t="shared" si="4"/>
      </c>
      <c r="H12" s="8">
        <f t="shared" si="5"/>
      </c>
      <c r="I12" s="9">
        <f t="shared" si="6"/>
      </c>
      <c r="J12" s="28">
        <f t="shared" si="7"/>
      </c>
      <c r="K12" s="60">
        <f t="shared" si="8"/>
      </c>
      <c r="L12" s="38">
        <f t="shared" si="9"/>
      </c>
    </row>
    <row r="13" spans="3:12" ht="13.5">
      <c r="C13" s="18">
        <f t="shared" si="0"/>
      </c>
      <c r="D13" s="66">
        <f t="shared" si="1"/>
      </c>
      <c r="E13" s="22">
        <f t="shared" si="2"/>
      </c>
      <c r="F13" s="8">
        <f t="shared" si="3"/>
      </c>
      <c r="G13" s="8">
        <f t="shared" si="4"/>
      </c>
      <c r="H13" s="8">
        <f t="shared" si="5"/>
      </c>
      <c r="I13" s="9">
        <f t="shared" si="6"/>
      </c>
      <c r="J13" s="28">
        <f t="shared" si="7"/>
      </c>
      <c r="K13" s="60">
        <f t="shared" si="8"/>
      </c>
      <c r="L13" s="38">
        <f t="shared" si="9"/>
      </c>
    </row>
    <row r="14" spans="3:12" ht="13.5">
      <c r="C14" s="18">
        <f t="shared" si="0"/>
      </c>
      <c r="D14" s="66">
        <f t="shared" si="1"/>
      </c>
      <c r="E14" s="22">
        <f t="shared" si="2"/>
      </c>
      <c r="F14" s="8">
        <f t="shared" si="3"/>
      </c>
      <c r="G14" s="8">
        <f t="shared" si="4"/>
      </c>
      <c r="H14" s="8">
        <f t="shared" si="5"/>
      </c>
      <c r="I14" s="9">
        <f t="shared" si="6"/>
      </c>
      <c r="J14" s="28">
        <f t="shared" si="7"/>
      </c>
      <c r="K14" s="60">
        <f t="shared" si="8"/>
      </c>
      <c r="L14" s="38">
        <f t="shared" si="9"/>
      </c>
    </row>
    <row r="15" spans="3:12" ht="13.5">
      <c r="C15" s="18">
        <f t="shared" si="0"/>
      </c>
      <c r="D15" s="66">
        <f t="shared" si="1"/>
      </c>
      <c r="E15" s="22">
        <f t="shared" si="2"/>
      </c>
      <c r="F15" s="8">
        <f t="shared" si="3"/>
      </c>
      <c r="G15" s="8">
        <f t="shared" si="4"/>
      </c>
      <c r="H15" s="8">
        <f t="shared" si="5"/>
      </c>
      <c r="I15" s="9">
        <f t="shared" si="6"/>
      </c>
      <c r="J15" s="28">
        <f t="shared" si="7"/>
      </c>
      <c r="K15" s="60">
        <f t="shared" si="8"/>
      </c>
      <c r="L15" s="38">
        <f t="shared" si="9"/>
      </c>
    </row>
    <row r="16" spans="3:12" ht="13.5">
      <c r="C16" s="18">
        <f t="shared" si="0"/>
      </c>
      <c r="D16" s="66">
        <f t="shared" si="1"/>
      </c>
      <c r="E16" s="22">
        <f t="shared" si="2"/>
      </c>
      <c r="F16" s="8">
        <f t="shared" si="3"/>
      </c>
      <c r="G16" s="8">
        <f t="shared" si="4"/>
      </c>
      <c r="H16" s="8">
        <f t="shared" si="5"/>
      </c>
      <c r="I16" s="9">
        <f t="shared" si="6"/>
      </c>
      <c r="J16" s="28">
        <f t="shared" si="7"/>
      </c>
      <c r="K16" s="60">
        <f t="shared" si="8"/>
      </c>
      <c r="L16" s="38">
        <f t="shared" si="9"/>
      </c>
    </row>
    <row r="17" spans="3:12" ht="13.5">
      <c r="C17" s="18">
        <f t="shared" si="0"/>
      </c>
      <c r="D17" s="66">
        <f t="shared" si="1"/>
      </c>
      <c r="E17" s="22">
        <f t="shared" si="2"/>
      </c>
      <c r="F17" s="8">
        <f t="shared" si="3"/>
      </c>
      <c r="G17" s="8">
        <f t="shared" si="4"/>
      </c>
      <c r="H17" s="8">
        <f t="shared" si="5"/>
      </c>
      <c r="I17" s="9">
        <f t="shared" si="6"/>
      </c>
      <c r="J17" s="28">
        <f t="shared" si="7"/>
      </c>
      <c r="K17" s="60">
        <f t="shared" si="8"/>
      </c>
      <c r="L17" s="38">
        <f t="shared" si="9"/>
      </c>
    </row>
    <row r="18" spans="3:12" ht="13.5">
      <c r="C18" s="18">
        <f t="shared" si="0"/>
      </c>
      <c r="D18" s="66">
        <f t="shared" si="1"/>
      </c>
      <c r="E18" s="22">
        <f t="shared" si="2"/>
      </c>
      <c r="F18" s="8">
        <f t="shared" si="3"/>
      </c>
      <c r="G18" s="8">
        <f t="shared" si="4"/>
      </c>
      <c r="H18" s="8">
        <f t="shared" si="5"/>
      </c>
      <c r="I18" s="9">
        <f t="shared" si="6"/>
      </c>
      <c r="J18" s="28">
        <f t="shared" si="7"/>
      </c>
      <c r="K18" s="60">
        <f t="shared" si="8"/>
      </c>
      <c r="L18" s="38">
        <f t="shared" si="9"/>
      </c>
    </row>
    <row r="19" spans="3:12" ht="13.5">
      <c r="C19" s="18">
        <f t="shared" si="0"/>
      </c>
      <c r="D19" s="66">
        <f t="shared" si="1"/>
      </c>
      <c r="E19" s="22">
        <f t="shared" si="2"/>
      </c>
      <c r="F19" s="8">
        <f t="shared" si="3"/>
      </c>
      <c r="G19" s="8">
        <f t="shared" si="4"/>
      </c>
      <c r="H19" s="8">
        <f t="shared" si="5"/>
      </c>
      <c r="I19" s="9">
        <f t="shared" si="6"/>
      </c>
      <c r="J19" s="28">
        <f t="shared" si="7"/>
      </c>
      <c r="K19" s="60">
        <f t="shared" si="8"/>
      </c>
      <c r="L19" s="38">
        <f t="shared" si="9"/>
      </c>
    </row>
    <row r="20" spans="3:12" ht="13.5">
      <c r="C20" s="18">
        <f>IF(D21="","",C21-1)</f>
      </c>
      <c r="D20" s="66">
        <f>IF(C20="","",D21)</f>
      </c>
      <c r="E20" s="22">
        <f>IF(D21="","",H20/2)</f>
      </c>
      <c r="F20" s="8">
        <f>IF(D21="","",H20/2)</f>
      </c>
      <c r="G20" s="8">
        <f>IF(D21="","",C20*D20)</f>
      </c>
      <c r="H20" s="8">
        <f>IF(D21="","",C20-G20)</f>
      </c>
      <c r="I20" s="9">
        <f>IF(H20="","",$I$21)</f>
      </c>
      <c r="J20" s="28">
        <f>IF(D21="","",E20^$G$84)</f>
      </c>
      <c r="K20" s="60">
        <f>IF(K21="","",J20*$I$108)</f>
      </c>
      <c r="L20" s="38">
        <f>IF(L21="","",K20/C20)</f>
      </c>
    </row>
    <row r="21" spans="3:13" ht="13.5">
      <c r="C21" s="47">
        <f>IF(E4="","",E4)</f>
      </c>
      <c r="D21" s="56">
        <f>IF(E5="","",E5/100)</f>
      </c>
      <c r="E21" s="49">
        <f>IF(E5="","",H21/2)</f>
      </c>
      <c r="F21" s="50">
        <f>IF(E5="","",H21/2)</f>
      </c>
      <c r="G21" s="50">
        <f>IF(E5="","",C21*D21)</f>
      </c>
      <c r="H21" s="50">
        <f>IF(E5="","",C21-G21)</f>
      </c>
      <c r="I21" s="51">
        <f>IF(E6="","",K21/J21)</f>
      </c>
      <c r="J21" s="52">
        <f>IF(E5="","",E21^$G$84)</f>
      </c>
      <c r="K21" s="61">
        <f>IF(E6="","",E6)</f>
      </c>
      <c r="L21" s="54">
        <f>IF(E6="","",K21/C21)</f>
      </c>
      <c r="M21" s="1" t="s">
        <v>30</v>
      </c>
    </row>
    <row r="22" spans="3:12" ht="13.5">
      <c r="C22" s="18">
        <f>IF(C21="","",C21+1)</f>
      </c>
      <c r="D22" s="66">
        <f>IF(C22="","",D21)</f>
      </c>
      <c r="E22" s="22">
        <f>IF(D21="","",H22/2)</f>
      </c>
      <c r="F22" s="8">
        <f>IF(D21="","",H22/2)</f>
      </c>
      <c r="G22" s="8">
        <f>IF(D21="","",C22*D22)</f>
      </c>
      <c r="H22" s="8">
        <f>IF(D21="","",C22-G22)</f>
      </c>
      <c r="I22" s="9">
        <f>$I$21</f>
      </c>
      <c r="J22" s="28">
        <f>IF(D22="","",E22^$G$84)</f>
      </c>
      <c r="K22" s="60">
        <f>IF(K21="","",J22*$I$108)</f>
      </c>
      <c r="L22" s="38">
        <f>IF(K22="","",K22/C22)</f>
      </c>
    </row>
    <row r="23" spans="3:12" ht="13.5">
      <c r="C23" s="18">
        <f aca="true" t="shared" si="10" ref="C23:C31">IF(C22="","",C22+1)</f>
      </c>
      <c r="D23" s="66">
        <f aca="true" t="shared" si="11" ref="D23:D31">IF(C23="","",D22)</f>
      </c>
      <c r="E23" s="22">
        <f aca="true" t="shared" si="12" ref="E23:E31">IF(D22="","",H23/2)</f>
      </c>
      <c r="F23" s="8">
        <f aca="true" t="shared" si="13" ref="F23:F31">IF(D22="","",H23/2)</f>
      </c>
      <c r="G23" s="8">
        <f aca="true" t="shared" si="14" ref="G23:G31">IF(D22="","",C23*D23)</f>
      </c>
      <c r="H23" s="8">
        <f aca="true" t="shared" si="15" ref="H23:H31">IF(D22="","",C23-G23)</f>
      </c>
      <c r="I23" s="9">
        <f aca="true" t="shared" si="16" ref="I23:I31">$I$21</f>
      </c>
      <c r="J23" s="28">
        <f aca="true" t="shared" si="17" ref="J23:J31">IF(D23="","",E23^$G$84)</f>
      </c>
      <c r="K23" s="60">
        <f aca="true" t="shared" si="18" ref="K23:K31">IF(K22="","",J23*$I$108)</f>
      </c>
      <c r="L23" s="38">
        <f aca="true" t="shared" si="19" ref="L23:L31">IF(K23="","",K23/C23)</f>
      </c>
    </row>
    <row r="24" spans="3:12" ht="13.5">
      <c r="C24" s="18">
        <f t="shared" si="10"/>
      </c>
      <c r="D24" s="66">
        <f t="shared" si="11"/>
      </c>
      <c r="E24" s="22">
        <f t="shared" si="12"/>
      </c>
      <c r="F24" s="8">
        <f t="shared" si="13"/>
      </c>
      <c r="G24" s="8">
        <f t="shared" si="14"/>
      </c>
      <c r="H24" s="8">
        <f t="shared" si="15"/>
      </c>
      <c r="I24" s="9">
        <f t="shared" si="16"/>
      </c>
      <c r="J24" s="28">
        <f t="shared" si="17"/>
      </c>
      <c r="K24" s="60">
        <f t="shared" si="18"/>
      </c>
      <c r="L24" s="38">
        <f t="shared" si="19"/>
      </c>
    </row>
    <row r="25" spans="3:12" ht="13.5">
      <c r="C25" s="18">
        <f t="shared" si="10"/>
      </c>
      <c r="D25" s="66">
        <f t="shared" si="11"/>
      </c>
      <c r="E25" s="22">
        <f t="shared" si="12"/>
      </c>
      <c r="F25" s="8">
        <f t="shared" si="13"/>
      </c>
      <c r="G25" s="8">
        <f t="shared" si="14"/>
      </c>
      <c r="H25" s="8">
        <f t="shared" si="15"/>
      </c>
      <c r="I25" s="9">
        <f t="shared" si="16"/>
      </c>
      <c r="J25" s="28">
        <f t="shared" si="17"/>
      </c>
      <c r="K25" s="60">
        <f t="shared" si="18"/>
      </c>
      <c r="L25" s="38">
        <f t="shared" si="19"/>
      </c>
    </row>
    <row r="26" spans="3:12" ht="13.5">
      <c r="C26" s="18">
        <f t="shared" si="10"/>
      </c>
      <c r="D26" s="66">
        <f t="shared" si="11"/>
      </c>
      <c r="E26" s="22">
        <f t="shared" si="12"/>
      </c>
      <c r="F26" s="8">
        <f t="shared" si="13"/>
      </c>
      <c r="G26" s="8">
        <f t="shared" si="14"/>
      </c>
      <c r="H26" s="8">
        <f t="shared" si="15"/>
      </c>
      <c r="I26" s="9">
        <f t="shared" si="16"/>
      </c>
      <c r="J26" s="28">
        <f t="shared" si="17"/>
      </c>
      <c r="K26" s="60">
        <f t="shared" si="18"/>
      </c>
      <c r="L26" s="38">
        <f t="shared" si="19"/>
      </c>
    </row>
    <row r="27" spans="3:12" ht="13.5">
      <c r="C27" s="18">
        <f t="shared" si="10"/>
      </c>
      <c r="D27" s="66">
        <f t="shared" si="11"/>
      </c>
      <c r="E27" s="22">
        <f t="shared" si="12"/>
      </c>
      <c r="F27" s="8">
        <f t="shared" si="13"/>
      </c>
      <c r="G27" s="8">
        <f t="shared" si="14"/>
      </c>
      <c r="H27" s="8">
        <f t="shared" si="15"/>
      </c>
      <c r="I27" s="9">
        <f t="shared" si="16"/>
      </c>
      <c r="J27" s="28">
        <f t="shared" si="17"/>
      </c>
      <c r="K27" s="60">
        <f t="shared" si="18"/>
      </c>
      <c r="L27" s="38">
        <f t="shared" si="19"/>
      </c>
    </row>
    <row r="28" spans="3:12" ht="13.5">
      <c r="C28" s="18">
        <f t="shared" si="10"/>
      </c>
      <c r="D28" s="66">
        <f t="shared" si="11"/>
      </c>
      <c r="E28" s="22">
        <f t="shared" si="12"/>
      </c>
      <c r="F28" s="8">
        <f t="shared" si="13"/>
      </c>
      <c r="G28" s="8">
        <f t="shared" si="14"/>
      </c>
      <c r="H28" s="8">
        <f t="shared" si="15"/>
      </c>
      <c r="I28" s="9">
        <f t="shared" si="16"/>
      </c>
      <c r="J28" s="28">
        <f t="shared" si="17"/>
      </c>
      <c r="K28" s="60">
        <f t="shared" si="18"/>
      </c>
      <c r="L28" s="38">
        <f t="shared" si="19"/>
      </c>
    </row>
    <row r="29" spans="3:12" ht="13.5">
      <c r="C29" s="18">
        <f t="shared" si="10"/>
      </c>
      <c r="D29" s="66">
        <f t="shared" si="11"/>
      </c>
      <c r="E29" s="22">
        <f t="shared" si="12"/>
      </c>
      <c r="F29" s="8">
        <f t="shared" si="13"/>
      </c>
      <c r="G29" s="8">
        <f t="shared" si="14"/>
      </c>
      <c r="H29" s="8">
        <f t="shared" si="15"/>
      </c>
      <c r="I29" s="9">
        <f t="shared" si="16"/>
      </c>
      <c r="J29" s="28">
        <f t="shared" si="17"/>
      </c>
      <c r="K29" s="60">
        <f t="shared" si="18"/>
      </c>
      <c r="L29" s="38">
        <f t="shared" si="19"/>
      </c>
    </row>
    <row r="30" spans="3:12" ht="13.5">
      <c r="C30" s="18">
        <f t="shared" si="10"/>
      </c>
      <c r="D30" s="66">
        <f t="shared" si="11"/>
      </c>
      <c r="E30" s="22">
        <f t="shared" si="12"/>
      </c>
      <c r="F30" s="8">
        <f t="shared" si="13"/>
      </c>
      <c r="G30" s="8">
        <f t="shared" si="14"/>
      </c>
      <c r="H30" s="8">
        <f t="shared" si="15"/>
      </c>
      <c r="I30" s="9">
        <f t="shared" si="16"/>
      </c>
      <c r="J30" s="28">
        <f t="shared" si="17"/>
      </c>
      <c r="K30" s="60">
        <f t="shared" si="18"/>
      </c>
      <c r="L30" s="38">
        <f t="shared" si="19"/>
      </c>
    </row>
    <row r="31" spans="3:12" ht="14.25" thickBot="1">
      <c r="C31" s="18">
        <f t="shared" si="10"/>
      </c>
      <c r="D31" s="66">
        <f t="shared" si="11"/>
      </c>
      <c r="E31" s="22">
        <f t="shared" si="12"/>
      </c>
      <c r="F31" s="8">
        <f t="shared" si="13"/>
      </c>
      <c r="G31" s="8">
        <f t="shared" si="14"/>
      </c>
      <c r="H31" s="8">
        <f t="shared" si="15"/>
      </c>
      <c r="I31" s="9">
        <f t="shared" si="16"/>
      </c>
      <c r="J31" s="28">
        <f t="shared" si="17"/>
      </c>
      <c r="K31" s="62">
        <f t="shared" si="18"/>
      </c>
      <c r="L31" s="40">
        <f t="shared" si="19"/>
      </c>
    </row>
    <row r="32" spans="4:12" ht="13.5">
      <c r="D32" s="42"/>
      <c r="E32" s="41"/>
      <c r="F32" s="41"/>
      <c r="G32" s="41"/>
      <c r="H32" s="41"/>
      <c r="I32" s="43"/>
      <c r="J32" s="44"/>
      <c r="K32" s="44"/>
      <c r="L32" s="7"/>
    </row>
    <row r="33" spans="3:12" ht="13.5">
      <c r="C33" s="46" t="s">
        <v>36</v>
      </c>
      <c r="D33" s="42"/>
      <c r="E33" s="41"/>
      <c r="F33" s="41"/>
      <c r="G33" s="41"/>
      <c r="H33" s="41"/>
      <c r="I33" s="43"/>
      <c r="J33" s="44"/>
      <c r="K33" s="44"/>
      <c r="L33" s="45"/>
    </row>
    <row r="34" spans="3:12" ht="13.5">
      <c r="C34" s="1" t="s">
        <v>35</v>
      </c>
      <c r="D34" s="42"/>
      <c r="E34" s="41"/>
      <c r="F34" s="41"/>
      <c r="G34" s="41"/>
      <c r="H34" s="41"/>
      <c r="I34" s="43"/>
      <c r="J34" s="44"/>
      <c r="K34" s="44"/>
      <c r="L34" s="45"/>
    </row>
    <row r="35" spans="3:12" ht="13.5">
      <c r="C35" s="46" t="s">
        <v>37</v>
      </c>
      <c r="D35" s="42"/>
      <c r="E35" s="41"/>
      <c r="F35" s="41"/>
      <c r="G35" s="41"/>
      <c r="H35" s="41"/>
      <c r="I35" s="43"/>
      <c r="J35" s="44"/>
      <c r="K35" s="44"/>
      <c r="L35" s="45"/>
    </row>
    <row r="36" spans="4:8" ht="13.5">
      <c r="D36" s="5"/>
      <c r="E36" s="5"/>
      <c r="H36" s="5"/>
    </row>
    <row r="37" spans="6:10" ht="13.5" hidden="1">
      <c r="F37" s="1" t="s">
        <v>1</v>
      </c>
      <c r="G37" s="1" t="s">
        <v>3</v>
      </c>
      <c r="H37" s="1" t="s">
        <v>2</v>
      </c>
      <c r="J37" s="1" t="s">
        <v>15</v>
      </c>
    </row>
    <row r="38" spans="6:10" ht="13.5" hidden="1">
      <c r="F38" s="2">
        <v>2</v>
      </c>
      <c r="G38" s="2">
        <f>F38^2</f>
        <v>4</v>
      </c>
      <c r="H38" s="2">
        <f>F38^3</f>
        <v>8</v>
      </c>
      <c r="J38" s="1" t="s">
        <v>16</v>
      </c>
    </row>
    <row r="39" spans="6:10" ht="13.5" hidden="1">
      <c r="F39" s="2"/>
      <c r="G39" s="2"/>
      <c r="H39" s="2"/>
      <c r="J39" s="1" t="s">
        <v>14</v>
      </c>
    </row>
    <row r="40" ht="13.5" hidden="1"/>
    <row r="41" spans="5:8" ht="13.5" hidden="1">
      <c r="E41" s="1" t="s">
        <v>5</v>
      </c>
      <c r="F41" s="3">
        <f>LOG(F38,H38)</f>
        <v>0.33333333333333337</v>
      </c>
      <c r="G41" s="4">
        <f>LOG(G38,H38)</f>
        <v>0.6666666666666667</v>
      </c>
      <c r="H41" s="1">
        <v>1</v>
      </c>
    </row>
    <row r="42" ht="13.5" hidden="1">
      <c r="G42" s="1" t="s">
        <v>4</v>
      </c>
    </row>
    <row r="43" spans="4:8" ht="13.5">
      <c r="D43" s="5"/>
      <c r="E43" s="5"/>
      <c r="H43" s="5"/>
    </row>
    <row r="45" ht="13.5">
      <c r="C45" s="1" t="s">
        <v>39</v>
      </c>
    </row>
    <row r="46" ht="13.5">
      <c r="C46" s="1" t="s">
        <v>31</v>
      </c>
    </row>
    <row r="48" spans="3:6" ht="13.5">
      <c r="C48" s="1" t="s">
        <v>10</v>
      </c>
      <c r="E48" s="65">
        <f>IF($E$4="","",$E$4)</f>
      </c>
      <c r="F48" s="1" t="s">
        <v>11</v>
      </c>
    </row>
    <row r="49" spans="3:6" ht="13.5">
      <c r="C49" s="1" t="s">
        <v>20</v>
      </c>
      <c r="E49" s="65">
        <f>IF($E$5="","",$E$5)</f>
      </c>
      <c r="F49" s="1" t="s">
        <v>21</v>
      </c>
    </row>
    <row r="50" spans="3:6" ht="13.5">
      <c r="C50" s="1" t="s">
        <v>12</v>
      </c>
      <c r="E50" s="63">
        <f>IF($E$6="","",$E$6)</f>
      </c>
      <c r="F50" s="1" t="s">
        <v>13</v>
      </c>
    </row>
    <row r="51" ht="14.25" thickBot="1"/>
    <row r="52" spans="3:12" ht="13.5">
      <c r="C52" s="15" t="s">
        <v>0</v>
      </c>
      <c r="D52" s="23" t="s">
        <v>17</v>
      </c>
      <c r="E52" s="19" t="s">
        <v>19</v>
      </c>
      <c r="F52" s="11" t="s">
        <v>23</v>
      </c>
      <c r="G52" s="11" t="s">
        <v>22</v>
      </c>
      <c r="H52" s="11" t="s">
        <v>18</v>
      </c>
      <c r="I52" s="11" t="s">
        <v>6</v>
      </c>
      <c r="J52" s="15" t="s">
        <v>24</v>
      </c>
      <c r="K52" s="31" t="s">
        <v>29</v>
      </c>
      <c r="L52" s="32" t="s">
        <v>28</v>
      </c>
    </row>
    <row r="53" spans="3:12" ht="13.5" hidden="1">
      <c r="C53" s="16"/>
      <c r="D53" s="24"/>
      <c r="E53" s="20"/>
      <c r="F53" s="12"/>
      <c r="G53" s="12"/>
      <c r="H53" s="12"/>
      <c r="I53" s="12" t="s">
        <v>8</v>
      </c>
      <c r="J53" s="16" t="s">
        <v>9</v>
      </c>
      <c r="K53" s="33" t="s">
        <v>7</v>
      </c>
      <c r="L53" s="34"/>
    </row>
    <row r="54" spans="3:12" s="7" customFormat="1" ht="13.5">
      <c r="C54" s="17" t="s">
        <v>11</v>
      </c>
      <c r="D54" s="25" t="s">
        <v>26</v>
      </c>
      <c r="E54" s="21" t="s">
        <v>11</v>
      </c>
      <c r="F54" s="13" t="s">
        <v>11</v>
      </c>
      <c r="G54" s="13" t="s">
        <v>25</v>
      </c>
      <c r="H54" s="13" t="s">
        <v>11</v>
      </c>
      <c r="I54" s="13" t="s">
        <v>26</v>
      </c>
      <c r="J54" s="17" t="s">
        <v>26</v>
      </c>
      <c r="K54" s="35" t="s">
        <v>13</v>
      </c>
      <c r="L54" s="36" t="s">
        <v>27</v>
      </c>
    </row>
    <row r="55" spans="3:12" ht="13.5">
      <c r="C55" s="18">
        <f aca="true" t="shared" si="20" ref="C55:C63">IF(C56="","",H55+G55)</f>
      </c>
      <c r="D55" s="26">
        <f aca="true" t="shared" si="21" ref="D55:D63">IF(C55="","",G55/C55)</f>
      </c>
      <c r="E55" s="22">
        <f aca="true" t="shared" si="22" ref="E55:E63">IF(E56="","",E56-1)</f>
      </c>
      <c r="F55" s="8">
        <f aca="true" t="shared" si="23" ref="F55:F64">$F$65</f>
      </c>
      <c r="G55" s="67">
        <f aca="true" t="shared" si="24" ref="G55:G64">$G$65</f>
      </c>
      <c r="H55" s="8">
        <f aca="true" t="shared" si="25" ref="H55:H63">IF(H56="","",F55+E55)</f>
      </c>
      <c r="I55" s="9">
        <f aca="true" t="shared" si="26" ref="I55:I64">$I$65</f>
      </c>
      <c r="J55" s="28">
        <f aca="true" t="shared" si="27" ref="J55:J64">IF(J56="","",E55^$G$84)</f>
      </c>
      <c r="K55" s="37">
        <f aca="true" t="shared" si="28" ref="K55:K64">IF(K56="","",J55*$I$65)</f>
      </c>
      <c r="L55" s="38">
        <f aca="true" t="shared" si="29" ref="L55:L63">IF(L56="","",K55/C55)</f>
      </c>
    </row>
    <row r="56" spans="3:12" ht="13.5">
      <c r="C56" s="18">
        <f t="shared" si="20"/>
      </c>
      <c r="D56" s="26">
        <f t="shared" si="21"/>
      </c>
      <c r="E56" s="22">
        <f t="shared" si="22"/>
      </c>
      <c r="F56" s="8">
        <f t="shared" si="23"/>
      </c>
      <c r="G56" s="67">
        <f t="shared" si="24"/>
      </c>
      <c r="H56" s="8">
        <f t="shared" si="25"/>
      </c>
      <c r="I56" s="9">
        <f t="shared" si="26"/>
      </c>
      <c r="J56" s="28">
        <f t="shared" si="27"/>
      </c>
      <c r="K56" s="37">
        <f t="shared" si="28"/>
      </c>
      <c r="L56" s="38">
        <f t="shared" si="29"/>
      </c>
    </row>
    <row r="57" spans="3:12" ht="13.5">
      <c r="C57" s="18">
        <f t="shared" si="20"/>
      </c>
      <c r="D57" s="26">
        <f t="shared" si="21"/>
      </c>
      <c r="E57" s="22">
        <f t="shared" si="22"/>
      </c>
      <c r="F57" s="8">
        <f t="shared" si="23"/>
      </c>
      <c r="G57" s="67">
        <f t="shared" si="24"/>
      </c>
      <c r="H57" s="8">
        <f t="shared" si="25"/>
      </c>
      <c r="I57" s="9">
        <f t="shared" si="26"/>
      </c>
      <c r="J57" s="28">
        <f t="shared" si="27"/>
      </c>
      <c r="K57" s="37">
        <f t="shared" si="28"/>
      </c>
      <c r="L57" s="38">
        <f t="shared" si="29"/>
      </c>
    </row>
    <row r="58" spans="3:12" ht="13.5">
      <c r="C58" s="18">
        <f t="shared" si="20"/>
      </c>
      <c r="D58" s="26">
        <f t="shared" si="21"/>
      </c>
      <c r="E58" s="22">
        <f t="shared" si="22"/>
      </c>
      <c r="F58" s="8">
        <f t="shared" si="23"/>
      </c>
      <c r="G58" s="67">
        <f t="shared" si="24"/>
      </c>
      <c r="H58" s="8">
        <f t="shared" si="25"/>
      </c>
      <c r="I58" s="9">
        <f t="shared" si="26"/>
      </c>
      <c r="J58" s="28">
        <f t="shared" si="27"/>
      </c>
      <c r="K58" s="37">
        <f t="shared" si="28"/>
      </c>
      <c r="L58" s="38">
        <f t="shared" si="29"/>
      </c>
    </row>
    <row r="59" spans="3:12" ht="13.5">
      <c r="C59" s="18">
        <f t="shared" si="20"/>
      </c>
      <c r="D59" s="26">
        <f t="shared" si="21"/>
      </c>
      <c r="E59" s="22">
        <f t="shared" si="22"/>
      </c>
      <c r="F59" s="8">
        <f t="shared" si="23"/>
      </c>
      <c r="G59" s="67">
        <f t="shared" si="24"/>
      </c>
      <c r="H59" s="8">
        <f t="shared" si="25"/>
      </c>
      <c r="I59" s="9">
        <f t="shared" si="26"/>
      </c>
      <c r="J59" s="28">
        <f t="shared" si="27"/>
      </c>
      <c r="K59" s="37">
        <f t="shared" si="28"/>
      </c>
      <c r="L59" s="38">
        <f t="shared" si="29"/>
      </c>
    </row>
    <row r="60" spans="3:12" ht="13.5">
      <c r="C60" s="18">
        <f t="shared" si="20"/>
      </c>
      <c r="D60" s="26">
        <f t="shared" si="21"/>
      </c>
      <c r="E60" s="22">
        <f t="shared" si="22"/>
      </c>
      <c r="F60" s="8">
        <f t="shared" si="23"/>
      </c>
      <c r="G60" s="67">
        <f t="shared" si="24"/>
      </c>
      <c r="H60" s="8">
        <f t="shared" si="25"/>
      </c>
      <c r="I60" s="9">
        <f t="shared" si="26"/>
      </c>
      <c r="J60" s="28">
        <f t="shared" si="27"/>
      </c>
      <c r="K60" s="37">
        <f t="shared" si="28"/>
      </c>
      <c r="L60" s="38">
        <f t="shared" si="29"/>
      </c>
    </row>
    <row r="61" spans="3:12" ht="13.5">
      <c r="C61" s="18">
        <f t="shared" si="20"/>
      </c>
      <c r="D61" s="26">
        <f t="shared" si="21"/>
      </c>
      <c r="E61" s="22">
        <f t="shared" si="22"/>
      </c>
      <c r="F61" s="8">
        <f t="shared" si="23"/>
      </c>
      <c r="G61" s="67">
        <f t="shared" si="24"/>
      </c>
      <c r="H61" s="8">
        <f t="shared" si="25"/>
      </c>
      <c r="I61" s="9">
        <f t="shared" si="26"/>
      </c>
      <c r="J61" s="28">
        <f t="shared" si="27"/>
      </c>
      <c r="K61" s="37">
        <f t="shared" si="28"/>
      </c>
      <c r="L61" s="38">
        <f t="shared" si="29"/>
      </c>
    </row>
    <row r="62" spans="3:12" ht="13.5">
      <c r="C62" s="18">
        <f t="shared" si="20"/>
      </c>
      <c r="D62" s="26">
        <f t="shared" si="21"/>
      </c>
      <c r="E62" s="22">
        <f t="shared" si="22"/>
      </c>
      <c r="F62" s="8">
        <f t="shared" si="23"/>
      </c>
      <c r="G62" s="67">
        <f t="shared" si="24"/>
      </c>
      <c r="H62" s="8">
        <f t="shared" si="25"/>
      </c>
      <c r="I62" s="9">
        <f t="shared" si="26"/>
      </c>
      <c r="J62" s="28">
        <f t="shared" si="27"/>
      </c>
      <c r="K62" s="37">
        <f t="shared" si="28"/>
      </c>
      <c r="L62" s="38">
        <f t="shared" si="29"/>
      </c>
    </row>
    <row r="63" spans="3:12" ht="13.5">
      <c r="C63" s="18">
        <f t="shared" si="20"/>
      </c>
      <c r="D63" s="26">
        <f t="shared" si="21"/>
      </c>
      <c r="E63" s="22">
        <f t="shared" si="22"/>
      </c>
      <c r="F63" s="8">
        <f t="shared" si="23"/>
      </c>
      <c r="G63" s="67">
        <f t="shared" si="24"/>
      </c>
      <c r="H63" s="8">
        <f t="shared" si="25"/>
      </c>
      <c r="I63" s="9">
        <f t="shared" si="26"/>
      </c>
      <c r="J63" s="28">
        <f t="shared" si="27"/>
      </c>
      <c r="K63" s="37">
        <f t="shared" si="28"/>
      </c>
      <c r="L63" s="38">
        <f t="shared" si="29"/>
      </c>
    </row>
    <row r="64" spans="3:12" ht="13.5">
      <c r="C64" s="18">
        <f>IF(D65="","",H64+G64)</f>
      </c>
      <c r="D64" s="26">
        <f>IF(C64="","",G64/C64)</f>
      </c>
      <c r="E64" s="22">
        <f>IF(E65="","",E65-1)</f>
      </c>
      <c r="F64" s="8">
        <f t="shared" si="23"/>
      </c>
      <c r="G64" s="67">
        <f t="shared" si="24"/>
      </c>
      <c r="H64" s="8">
        <f>IF(H65="","",F64+E64)</f>
      </c>
      <c r="I64" s="9">
        <f t="shared" si="26"/>
      </c>
      <c r="J64" s="28">
        <f t="shared" si="27"/>
      </c>
      <c r="K64" s="37">
        <f t="shared" si="28"/>
      </c>
      <c r="L64" s="38">
        <f>IF(L65="","",K64/C64)</f>
      </c>
    </row>
    <row r="65" spans="3:13" ht="13.5">
      <c r="C65" s="47">
        <f>IF(E48="","",E48)</f>
      </c>
      <c r="D65" s="48">
        <f>IF(E49="","",E49/100)</f>
      </c>
      <c r="E65" s="49">
        <f>IF(D65="","",H65/2)</f>
      </c>
      <c r="F65" s="50">
        <f>IF(E65="","",H65/2)</f>
      </c>
      <c r="G65" s="50">
        <f>IF(D65="","",C65*D65)</f>
      </c>
      <c r="H65" s="50">
        <f>IF(D65="","",C65-G65)</f>
      </c>
      <c r="I65" s="51">
        <f>IF(K65="","",K65/J65)</f>
      </c>
      <c r="J65" s="52">
        <f>IF(E65="","",E65^$G$84)</f>
      </c>
      <c r="K65" s="53">
        <f>IF(E50="","",E50)</f>
      </c>
      <c r="L65" s="54">
        <f>IF(K65="","",K65/C65)</f>
      </c>
      <c r="M65" s="1" t="s">
        <v>30</v>
      </c>
    </row>
    <row r="66" spans="3:12" ht="13.5">
      <c r="C66" s="18">
        <f>IF(D65="","",H66+G66)</f>
      </c>
      <c r="D66" s="26">
        <f>IF(D65="","",G66/C66)</f>
      </c>
      <c r="E66" s="22">
        <f>IF(E65="","",E65+1)</f>
      </c>
      <c r="F66" s="8">
        <f aca="true" t="shared" si="30" ref="F66:F75">$F$65</f>
      </c>
      <c r="G66" s="67">
        <f>G65</f>
      </c>
      <c r="H66" s="8">
        <f>IF(H65="","",F66+E66)</f>
      </c>
      <c r="I66" s="9">
        <f aca="true" t="shared" si="31" ref="I66:I75">$I$65</f>
      </c>
      <c r="J66" s="28">
        <f aca="true" t="shared" si="32" ref="J66:J75">IF(J65="","",E66^$G$84)</f>
      </c>
      <c r="K66" s="37">
        <f>IF(K65="","",J66*$I$65)</f>
      </c>
      <c r="L66" s="38">
        <f>IF(L65="","",K66/C66)</f>
      </c>
    </row>
    <row r="67" spans="3:12" ht="13.5">
      <c r="C67" s="18">
        <f aca="true" t="shared" si="33" ref="C67:C75">IF(C66="","",H67+G67)</f>
      </c>
      <c r="D67" s="26">
        <f aca="true" t="shared" si="34" ref="D67:D75">IF(D66="","",G67/C67)</f>
      </c>
      <c r="E67" s="22">
        <f aca="true" t="shared" si="35" ref="E67:E75">IF(E66="","",E66+1)</f>
      </c>
      <c r="F67" s="8">
        <f t="shared" si="30"/>
      </c>
      <c r="G67" s="67">
        <f aca="true" t="shared" si="36" ref="G67:G75">G66</f>
      </c>
      <c r="H67" s="8">
        <f aca="true" t="shared" si="37" ref="H67:H74">IF(H66="","",F67+E67)</f>
      </c>
      <c r="I67" s="9">
        <f t="shared" si="31"/>
      </c>
      <c r="J67" s="28">
        <f t="shared" si="32"/>
      </c>
      <c r="K67" s="37">
        <f aca="true" t="shared" si="38" ref="K67:K75">IF(K66="","",J67*$I$65)</f>
      </c>
      <c r="L67" s="38">
        <f aca="true" t="shared" si="39" ref="L67:L75">IF(L66="","",K67/C67)</f>
      </c>
    </row>
    <row r="68" spans="3:12" ht="13.5">
      <c r="C68" s="18">
        <f t="shared" si="33"/>
      </c>
      <c r="D68" s="26">
        <f t="shared" si="34"/>
      </c>
      <c r="E68" s="22">
        <f t="shared" si="35"/>
      </c>
      <c r="F68" s="8">
        <f t="shared" si="30"/>
      </c>
      <c r="G68" s="67">
        <f t="shared" si="36"/>
      </c>
      <c r="H68" s="8">
        <f t="shared" si="37"/>
      </c>
      <c r="I68" s="9">
        <f t="shared" si="31"/>
      </c>
      <c r="J68" s="28">
        <f t="shared" si="32"/>
      </c>
      <c r="K68" s="37">
        <f t="shared" si="38"/>
      </c>
      <c r="L68" s="38">
        <f t="shared" si="39"/>
      </c>
    </row>
    <row r="69" spans="3:12" ht="13.5">
      <c r="C69" s="18">
        <f t="shared" si="33"/>
      </c>
      <c r="D69" s="26">
        <f t="shared" si="34"/>
      </c>
      <c r="E69" s="22">
        <f t="shared" si="35"/>
      </c>
      <c r="F69" s="8">
        <f t="shared" si="30"/>
      </c>
      <c r="G69" s="67">
        <f t="shared" si="36"/>
      </c>
      <c r="H69" s="8">
        <f t="shared" si="37"/>
      </c>
      <c r="I69" s="9">
        <f t="shared" si="31"/>
      </c>
      <c r="J69" s="28">
        <f t="shared" si="32"/>
      </c>
      <c r="K69" s="37">
        <f t="shared" si="38"/>
      </c>
      <c r="L69" s="38">
        <f t="shared" si="39"/>
      </c>
    </row>
    <row r="70" spans="3:12" ht="13.5">
      <c r="C70" s="18">
        <f t="shared" si="33"/>
      </c>
      <c r="D70" s="26">
        <f t="shared" si="34"/>
      </c>
      <c r="E70" s="22">
        <f t="shared" si="35"/>
      </c>
      <c r="F70" s="8">
        <f t="shared" si="30"/>
      </c>
      <c r="G70" s="67">
        <f t="shared" si="36"/>
      </c>
      <c r="H70" s="8">
        <f t="shared" si="37"/>
      </c>
      <c r="I70" s="9">
        <f t="shared" si="31"/>
      </c>
      <c r="J70" s="28">
        <f t="shared" si="32"/>
      </c>
      <c r="K70" s="37">
        <f t="shared" si="38"/>
      </c>
      <c r="L70" s="38">
        <f t="shared" si="39"/>
      </c>
    </row>
    <row r="71" spans="3:12" ht="13.5">
      <c r="C71" s="18">
        <f t="shared" si="33"/>
      </c>
      <c r="D71" s="26">
        <f t="shared" si="34"/>
      </c>
      <c r="E71" s="22">
        <f t="shared" si="35"/>
      </c>
      <c r="F71" s="8">
        <f t="shared" si="30"/>
      </c>
      <c r="G71" s="67">
        <f t="shared" si="36"/>
      </c>
      <c r="H71" s="8">
        <f t="shared" si="37"/>
      </c>
      <c r="I71" s="9">
        <f t="shared" si="31"/>
      </c>
      <c r="J71" s="28">
        <f t="shared" si="32"/>
      </c>
      <c r="K71" s="37">
        <f t="shared" si="38"/>
      </c>
      <c r="L71" s="38">
        <f t="shared" si="39"/>
      </c>
    </row>
    <row r="72" spans="3:12" ht="13.5">
      <c r="C72" s="18">
        <f t="shared" si="33"/>
      </c>
      <c r="D72" s="26">
        <f t="shared" si="34"/>
      </c>
      <c r="E72" s="22">
        <f t="shared" si="35"/>
      </c>
      <c r="F72" s="8">
        <f t="shared" si="30"/>
      </c>
      <c r="G72" s="67">
        <f t="shared" si="36"/>
      </c>
      <c r="H72" s="8">
        <f t="shared" si="37"/>
      </c>
      <c r="I72" s="9">
        <f t="shared" si="31"/>
      </c>
      <c r="J72" s="28">
        <f t="shared" si="32"/>
      </c>
      <c r="K72" s="37">
        <f t="shared" si="38"/>
      </c>
      <c r="L72" s="38">
        <f t="shared" si="39"/>
      </c>
    </row>
    <row r="73" spans="3:12" ht="13.5">
      <c r="C73" s="18">
        <f t="shared" si="33"/>
      </c>
      <c r="D73" s="26">
        <f t="shared" si="34"/>
      </c>
      <c r="E73" s="22">
        <f t="shared" si="35"/>
      </c>
      <c r="F73" s="8">
        <f t="shared" si="30"/>
      </c>
      <c r="G73" s="67">
        <f t="shared" si="36"/>
      </c>
      <c r="H73" s="8">
        <f t="shared" si="37"/>
      </c>
      <c r="I73" s="9">
        <f t="shared" si="31"/>
      </c>
      <c r="J73" s="28">
        <f t="shared" si="32"/>
      </c>
      <c r="K73" s="37">
        <f t="shared" si="38"/>
      </c>
      <c r="L73" s="38">
        <f t="shared" si="39"/>
      </c>
    </row>
    <row r="74" spans="3:12" ht="13.5">
      <c r="C74" s="18">
        <f t="shared" si="33"/>
      </c>
      <c r="D74" s="26">
        <f t="shared" si="34"/>
      </c>
      <c r="E74" s="22">
        <f t="shared" si="35"/>
      </c>
      <c r="F74" s="8">
        <f t="shared" si="30"/>
      </c>
      <c r="G74" s="67">
        <f t="shared" si="36"/>
      </c>
      <c r="H74" s="8">
        <f t="shared" si="37"/>
      </c>
      <c r="I74" s="9">
        <f t="shared" si="31"/>
      </c>
      <c r="J74" s="28">
        <f t="shared" si="32"/>
      </c>
      <c r="K74" s="37">
        <f t="shared" si="38"/>
      </c>
      <c r="L74" s="38">
        <f t="shared" si="39"/>
      </c>
    </row>
    <row r="75" spans="3:12" ht="14.25" thickBot="1">
      <c r="C75" s="18">
        <f t="shared" si="33"/>
      </c>
      <c r="D75" s="27">
        <f t="shared" si="34"/>
      </c>
      <c r="E75" s="22">
        <f t="shared" si="35"/>
      </c>
      <c r="F75" s="8">
        <f t="shared" si="30"/>
      </c>
      <c r="G75" s="67">
        <f t="shared" si="36"/>
      </c>
      <c r="H75" s="8">
        <f>IF(H74="","",F75+E75)</f>
      </c>
      <c r="I75" s="9">
        <f t="shared" si="31"/>
      </c>
      <c r="J75" s="28">
        <f t="shared" si="32"/>
      </c>
      <c r="K75" s="39">
        <f t="shared" si="38"/>
      </c>
      <c r="L75" s="40">
        <f t="shared" si="39"/>
      </c>
    </row>
    <row r="76" spans="3:12" ht="13.5">
      <c r="C76" s="41"/>
      <c r="D76" s="42"/>
      <c r="E76" s="41"/>
      <c r="F76" s="41"/>
      <c r="G76" s="41"/>
      <c r="H76" s="41"/>
      <c r="I76" s="43"/>
      <c r="J76" s="44"/>
      <c r="K76" s="44"/>
      <c r="L76" s="45"/>
    </row>
    <row r="77" spans="3:12" ht="13.5">
      <c r="C77" s="41" t="s">
        <v>34</v>
      </c>
      <c r="D77" s="42"/>
      <c r="E77" s="41"/>
      <c r="F77" s="41"/>
      <c r="G77" s="41"/>
      <c r="H77" s="41"/>
      <c r="I77" s="43"/>
      <c r="J77" s="44"/>
      <c r="K77" s="44"/>
      <c r="L77" s="45"/>
    </row>
    <row r="78" spans="3:12" ht="13.5">
      <c r="C78" s="1" t="s">
        <v>35</v>
      </c>
      <c r="D78" s="42"/>
      <c r="E78" s="41"/>
      <c r="F78" s="41"/>
      <c r="G78" s="41"/>
      <c r="H78" s="41"/>
      <c r="I78" s="43"/>
      <c r="J78" s="44"/>
      <c r="K78" s="44"/>
      <c r="L78" s="45"/>
    </row>
    <row r="79" spans="4:8" ht="13.5">
      <c r="D79" s="5"/>
      <c r="E79" s="5"/>
      <c r="H79" s="5"/>
    </row>
    <row r="80" spans="6:10" ht="13.5" hidden="1">
      <c r="F80" s="1" t="s">
        <v>1</v>
      </c>
      <c r="G80" s="1" t="s">
        <v>3</v>
      </c>
      <c r="H80" s="1" t="s">
        <v>2</v>
      </c>
      <c r="J80" s="1" t="s">
        <v>15</v>
      </c>
    </row>
    <row r="81" spans="6:10" ht="13.5" hidden="1">
      <c r="F81" s="2">
        <v>2</v>
      </c>
      <c r="G81" s="2">
        <f>F81^2</f>
        <v>4</v>
      </c>
      <c r="H81" s="2">
        <f>F81^3</f>
        <v>8</v>
      </c>
      <c r="J81" s="1" t="s">
        <v>16</v>
      </c>
    </row>
    <row r="82" spans="6:10" ht="13.5" hidden="1">
      <c r="F82" s="2"/>
      <c r="G82" s="2"/>
      <c r="H82" s="2"/>
      <c r="J82" s="1" t="s">
        <v>14</v>
      </c>
    </row>
    <row r="83" ht="13.5" hidden="1"/>
    <row r="84" spans="5:8" ht="13.5" hidden="1">
      <c r="E84" s="1" t="s">
        <v>5</v>
      </c>
      <c r="F84" s="3">
        <f>LOG(F81,H81)</f>
        <v>0.33333333333333337</v>
      </c>
      <c r="G84" s="4">
        <f>LOG(G81,H81)</f>
        <v>0.6666666666666667</v>
      </c>
      <c r="H84" s="1">
        <v>1</v>
      </c>
    </row>
    <row r="85" ht="13.5" hidden="1">
      <c r="G85" s="1" t="s">
        <v>4</v>
      </c>
    </row>
    <row r="86" spans="4:8" ht="13.5">
      <c r="D86" s="5"/>
      <c r="E86" s="5"/>
      <c r="H86" s="5"/>
    </row>
    <row r="88" ht="13.5">
      <c r="C88" s="1" t="s">
        <v>32</v>
      </c>
    </row>
    <row r="89" ht="13.5">
      <c r="C89" s="1" t="s">
        <v>33</v>
      </c>
    </row>
    <row r="91" spans="3:6" ht="13.5">
      <c r="C91" s="1" t="s">
        <v>10</v>
      </c>
      <c r="E91" s="65">
        <f>IF($E$4="","",$E$4)</f>
      </c>
      <c r="F91" s="1" t="s">
        <v>11</v>
      </c>
    </row>
    <row r="92" spans="3:6" ht="13.5">
      <c r="C92" s="1" t="s">
        <v>20</v>
      </c>
      <c r="E92" s="65">
        <f>IF($E$5="","",$E$5)</f>
      </c>
      <c r="F92" s="1" t="s">
        <v>21</v>
      </c>
    </row>
    <row r="93" spans="3:6" ht="13.5">
      <c r="C93" s="1" t="s">
        <v>12</v>
      </c>
      <c r="E93" s="63">
        <f>IF($E$6="","",$E$6)</f>
      </c>
      <c r="F93" s="1" t="s">
        <v>13</v>
      </c>
    </row>
    <row r="94" ht="14.25" thickBot="1"/>
    <row r="95" spans="3:12" ht="13.5">
      <c r="C95" s="15" t="s">
        <v>0</v>
      </c>
      <c r="D95" s="23" t="s">
        <v>17</v>
      </c>
      <c r="E95" s="19" t="s">
        <v>19</v>
      </c>
      <c r="F95" s="11" t="s">
        <v>23</v>
      </c>
      <c r="G95" s="11" t="s">
        <v>22</v>
      </c>
      <c r="H95" s="11" t="s">
        <v>18</v>
      </c>
      <c r="I95" s="11" t="s">
        <v>6</v>
      </c>
      <c r="J95" s="11" t="s">
        <v>24</v>
      </c>
      <c r="K95" s="15" t="s">
        <v>29</v>
      </c>
      <c r="L95" s="23" t="s">
        <v>28</v>
      </c>
    </row>
    <row r="96" spans="3:12" ht="13.5" hidden="1">
      <c r="C96" s="16"/>
      <c r="D96" s="24"/>
      <c r="E96" s="20"/>
      <c r="F96" s="12"/>
      <c r="G96" s="12"/>
      <c r="H96" s="12"/>
      <c r="I96" s="12" t="s">
        <v>8</v>
      </c>
      <c r="J96" s="12" t="s">
        <v>9</v>
      </c>
      <c r="K96" s="16" t="s">
        <v>7</v>
      </c>
      <c r="L96" s="24"/>
    </row>
    <row r="97" spans="3:12" s="7" customFormat="1" ht="13.5">
      <c r="C97" s="17" t="s">
        <v>11</v>
      </c>
      <c r="D97" s="25" t="s">
        <v>26</v>
      </c>
      <c r="E97" s="21" t="s">
        <v>11</v>
      </c>
      <c r="F97" s="13" t="s">
        <v>11</v>
      </c>
      <c r="G97" s="13" t="s">
        <v>25</v>
      </c>
      <c r="H97" s="13" t="s">
        <v>11</v>
      </c>
      <c r="I97" s="13" t="s">
        <v>26</v>
      </c>
      <c r="J97" s="13" t="s">
        <v>26</v>
      </c>
      <c r="K97" s="17" t="s">
        <v>13</v>
      </c>
      <c r="L97" s="25" t="s">
        <v>27</v>
      </c>
    </row>
    <row r="98" spans="3:12" ht="13.5">
      <c r="C98" s="18">
        <f aca="true" t="shared" si="40" ref="C98:C107">IF(D99="","",IF(D99&lt;=0.03,"",H98+G98))</f>
      </c>
      <c r="D98" s="26">
        <f aca="true" t="shared" si="41" ref="D98:D106">IF(C98="","",G98/C98)</f>
      </c>
      <c r="E98" s="68">
        <f aca="true" t="shared" si="42" ref="E98:E107">IF(D99="","",IF(D99&lt;=0.03,"",$E$108))</f>
      </c>
      <c r="F98" s="69">
        <f aca="true" t="shared" si="43" ref="F98:F107">IF(D99="","",IF(D99&lt;=0.03,"",$F$108))</f>
      </c>
      <c r="G98" s="8">
        <f aca="true" t="shared" si="44" ref="G98:G107">IF(D99="","",IF(D99&lt;=0.03,"",G99-1))</f>
      </c>
      <c r="H98" s="8">
        <f aca="true" t="shared" si="45" ref="H98:H107">IF(D99="","",IF(D99&lt;=0.03,"",F98+E98))</f>
      </c>
      <c r="I98" s="9">
        <f aca="true" t="shared" si="46" ref="I98:I107">IF(H98="","",$I$108)</f>
      </c>
      <c r="J98" s="10">
        <f aca="true" t="shared" si="47" ref="J98:J107">IF(D99="","",IF(D99&lt;=0.03,"",E98^$G$84))</f>
      </c>
      <c r="K98" s="28">
        <f aca="true" t="shared" si="48" ref="K98:K107">IF(I98="","",IF(D99&lt;=0.03,"",J98*$I$108))</f>
      </c>
      <c r="L98" s="29">
        <f aca="true" t="shared" si="49" ref="L98:L106">IF(I98="","",K98/C98)</f>
      </c>
    </row>
    <row r="99" spans="3:12" ht="13.5">
      <c r="C99" s="18">
        <f t="shared" si="40"/>
      </c>
      <c r="D99" s="26">
        <f t="shared" si="41"/>
      </c>
      <c r="E99" s="68">
        <f t="shared" si="42"/>
      </c>
      <c r="F99" s="69">
        <f t="shared" si="43"/>
      </c>
      <c r="G99" s="8">
        <f t="shared" si="44"/>
      </c>
      <c r="H99" s="8">
        <f t="shared" si="45"/>
      </c>
      <c r="I99" s="9">
        <f t="shared" si="46"/>
      </c>
      <c r="J99" s="10">
        <f t="shared" si="47"/>
      </c>
      <c r="K99" s="28">
        <f t="shared" si="48"/>
      </c>
      <c r="L99" s="29">
        <f t="shared" si="49"/>
      </c>
    </row>
    <row r="100" spans="3:12" ht="13.5">
      <c r="C100" s="18">
        <f t="shared" si="40"/>
      </c>
      <c r="D100" s="26">
        <f t="shared" si="41"/>
      </c>
      <c r="E100" s="68">
        <f t="shared" si="42"/>
      </c>
      <c r="F100" s="69">
        <f t="shared" si="43"/>
      </c>
      <c r="G100" s="8">
        <f t="shared" si="44"/>
      </c>
      <c r="H100" s="8">
        <f t="shared" si="45"/>
      </c>
      <c r="I100" s="9">
        <f t="shared" si="46"/>
      </c>
      <c r="J100" s="10">
        <f t="shared" si="47"/>
      </c>
      <c r="K100" s="28">
        <f t="shared" si="48"/>
      </c>
      <c r="L100" s="29">
        <f t="shared" si="49"/>
      </c>
    </row>
    <row r="101" spans="3:12" ht="13.5">
      <c r="C101" s="18">
        <f t="shared" si="40"/>
      </c>
      <c r="D101" s="26">
        <f t="shared" si="41"/>
      </c>
      <c r="E101" s="68">
        <f t="shared" si="42"/>
      </c>
      <c r="F101" s="69">
        <f t="shared" si="43"/>
      </c>
      <c r="G101" s="8">
        <f t="shared" si="44"/>
      </c>
      <c r="H101" s="8">
        <f t="shared" si="45"/>
      </c>
      <c r="I101" s="9">
        <f t="shared" si="46"/>
      </c>
      <c r="J101" s="10">
        <f t="shared" si="47"/>
      </c>
      <c r="K101" s="28">
        <f t="shared" si="48"/>
      </c>
      <c r="L101" s="29">
        <f t="shared" si="49"/>
      </c>
    </row>
    <row r="102" spans="3:12" ht="13.5">
      <c r="C102" s="18">
        <f t="shared" si="40"/>
      </c>
      <c r="D102" s="26">
        <f t="shared" si="41"/>
      </c>
      <c r="E102" s="68">
        <f t="shared" si="42"/>
      </c>
      <c r="F102" s="69">
        <f t="shared" si="43"/>
      </c>
      <c r="G102" s="8">
        <f t="shared" si="44"/>
      </c>
      <c r="H102" s="8">
        <f t="shared" si="45"/>
      </c>
      <c r="I102" s="9">
        <f t="shared" si="46"/>
      </c>
      <c r="J102" s="10">
        <f t="shared" si="47"/>
      </c>
      <c r="K102" s="28">
        <f t="shared" si="48"/>
      </c>
      <c r="L102" s="29">
        <f t="shared" si="49"/>
      </c>
    </row>
    <row r="103" spans="3:12" ht="13.5">
      <c r="C103" s="18">
        <f t="shared" si="40"/>
      </c>
      <c r="D103" s="26">
        <f t="shared" si="41"/>
      </c>
      <c r="E103" s="68">
        <f t="shared" si="42"/>
      </c>
      <c r="F103" s="69">
        <f t="shared" si="43"/>
      </c>
      <c r="G103" s="8">
        <f t="shared" si="44"/>
      </c>
      <c r="H103" s="8">
        <f t="shared" si="45"/>
      </c>
      <c r="I103" s="9">
        <f t="shared" si="46"/>
      </c>
      <c r="J103" s="10">
        <f t="shared" si="47"/>
      </c>
      <c r="K103" s="28">
        <f t="shared" si="48"/>
      </c>
      <c r="L103" s="29">
        <f t="shared" si="49"/>
      </c>
    </row>
    <row r="104" spans="3:12" ht="13.5">
      <c r="C104" s="18">
        <f t="shared" si="40"/>
      </c>
      <c r="D104" s="26">
        <f t="shared" si="41"/>
      </c>
      <c r="E104" s="68">
        <f t="shared" si="42"/>
      </c>
      <c r="F104" s="69">
        <f t="shared" si="43"/>
      </c>
      <c r="G104" s="8">
        <f t="shared" si="44"/>
      </c>
      <c r="H104" s="8">
        <f t="shared" si="45"/>
      </c>
      <c r="I104" s="9">
        <f t="shared" si="46"/>
      </c>
      <c r="J104" s="10">
        <f t="shared" si="47"/>
      </c>
      <c r="K104" s="28">
        <f t="shared" si="48"/>
      </c>
      <c r="L104" s="29">
        <f t="shared" si="49"/>
      </c>
    </row>
    <row r="105" spans="3:12" ht="13.5">
      <c r="C105" s="18">
        <f t="shared" si="40"/>
      </c>
      <c r="D105" s="26">
        <f t="shared" si="41"/>
      </c>
      <c r="E105" s="68">
        <f t="shared" si="42"/>
      </c>
      <c r="F105" s="69">
        <f t="shared" si="43"/>
      </c>
      <c r="G105" s="8">
        <f t="shared" si="44"/>
      </c>
      <c r="H105" s="8">
        <f t="shared" si="45"/>
      </c>
      <c r="I105" s="9">
        <f t="shared" si="46"/>
      </c>
      <c r="J105" s="10">
        <f t="shared" si="47"/>
      </c>
      <c r="K105" s="28">
        <f t="shared" si="48"/>
      </c>
      <c r="L105" s="29">
        <f t="shared" si="49"/>
      </c>
    </row>
    <row r="106" spans="3:12" ht="13.5">
      <c r="C106" s="18">
        <f t="shared" si="40"/>
      </c>
      <c r="D106" s="26">
        <f t="shared" si="41"/>
      </c>
      <c r="E106" s="68">
        <f t="shared" si="42"/>
      </c>
      <c r="F106" s="69">
        <f t="shared" si="43"/>
      </c>
      <c r="G106" s="8">
        <f t="shared" si="44"/>
      </c>
      <c r="H106" s="8">
        <f t="shared" si="45"/>
      </c>
      <c r="I106" s="9">
        <f t="shared" si="46"/>
      </c>
      <c r="J106" s="10">
        <f t="shared" si="47"/>
      </c>
      <c r="K106" s="28">
        <f t="shared" si="48"/>
      </c>
      <c r="L106" s="29">
        <f t="shared" si="49"/>
      </c>
    </row>
    <row r="107" spans="3:12" ht="13.5">
      <c r="C107" s="18">
        <f t="shared" si="40"/>
      </c>
      <c r="D107" s="26">
        <f>IF(C107="","",G107/C107)</f>
      </c>
      <c r="E107" s="68">
        <f t="shared" si="42"/>
      </c>
      <c r="F107" s="69">
        <f t="shared" si="43"/>
      </c>
      <c r="G107" s="8">
        <f t="shared" si="44"/>
      </c>
      <c r="H107" s="8">
        <f t="shared" si="45"/>
      </c>
      <c r="I107" s="9">
        <f t="shared" si="46"/>
      </c>
      <c r="J107" s="10">
        <f t="shared" si="47"/>
      </c>
      <c r="K107" s="28">
        <f t="shared" si="48"/>
      </c>
      <c r="L107" s="29">
        <f>IF(I107="","",K107/C107)</f>
      </c>
    </row>
    <row r="108" spans="3:13" ht="13.5">
      <c r="C108" s="47">
        <f>IF(E91="","",E91)</f>
      </c>
      <c r="D108" s="48">
        <f>IF(E92="","",E92/100)</f>
      </c>
      <c r="E108" s="49">
        <f>IF(E92="","",H108/2)</f>
      </c>
      <c r="F108" s="50">
        <f>IF(E92="","",H108/2)</f>
      </c>
      <c r="G108" s="50">
        <f>IF(E92="","",C108*D108)</f>
      </c>
      <c r="H108" s="50">
        <f>IF(E92="","",C108-G108)</f>
      </c>
      <c r="I108" s="51">
        <f>IF(E93="","",K108/J108)</f>
      </c>
      <c r="J108" s="51">
        <f>IF(E92="","",E108^$G$84)</f>
      </c>
      <c r="K108" s="52">
        <f>IF(E92="","",E93)</f>
      </c>
      <c r="L108" s="55">
        <f>IF(E93="","",K108/C108)</f>
      </c>
      <c r="M108" s="1" t="s">
        <v>30</v>
      </c>
    </row>
    <row r="109" spans="3:12" ht="13.5">
      <c r="C109" s="18">
        <f>IF(G109="","",H109+G109)</f>
      </c>
      <c r="D109" s="26">
        <f>IF(C109="","",G109/C109)</f>
      </c>
      <c r="E109" s="68">
        <f aca="true" t="shared" si="50" ref="E109:E118">$E$108</f>
      </c>
      <c r="F109" s="69">
        <f>$F$108</f>
      </c>
      <c r="G109" s="8">
        <f>IF(G108="","",G108+1)</f>
      </c>
      <c r="H109" s="8">
        <f>IF(E109="","",F109+E109)</f>
      </c>
      <c r="I109" s="9">
        <f aca="true" t="shared" si="51" ref="I109:I118">$I$108</f>
      </c>
      <c r="J109" s="10">
        <f>IF(C109="","",E109^$G$84)</f>
      </c>
      <c r="K109" s="28">
        <f>IF(I109="","",J109*$I$108)</f>
      </c>
      <c r="L109" s="29">
        <f>IF(K109="","",K109/C109)</f>
      </c>
    </row>
    <row r="110" spans="3:12" ht="13.5">
      <c r="C110" s="18">
        <f aca="true" t="shared" si="52" ref="C110:C118">IF(G110="","",H110+G110)</f>
      </c>
      <c r="D110" s="26">
        <f aca="true" t="shared" si="53" ref="D110:D118">IF(C110="","",G110/C110)</f>
      </c>
      <c r="E110" s="68">
        <f t="shared" si="50"/>
      </c>
      <c r="F110" s="69">
        <f aca="true" t="shared" si="54" ref="F110:F118">$F$108</f>
      </c>
      <c r="G110" s="8">
        <f aca="true" t="shared" si="55" ref="G110:G118">IF(G109="","",G109+1)</f>
      </c>
      <c r="H110" s="8">
        <f aca="true" t="shared" si="56" ref="H110:H118">IF(E110="","",F110+E110)</f>
      </c>
      <c r="I110" s="9">
        <f t="shared" si="51"/>
      </c>
      <c r="J110" s="10">
        <f aca="true" t="shared" si="57" ref="J110:J118">IF(C110="","",E110^$G$84)</f>
      </c>
      <c r="K110" s="28">
        <f aca="true" t="shared" si="58" ref="K110:K118">IF(I110="","",J110*$I$108)</f>
      </c>
      <c r="L110" s="29">
        <f aca="true" t="shared" si="59" ref="L110:L118">IF(K110="","",K110/C110)</f>
      </c>
    </row>
    <row r="111" spans="3:12" ht="13.5">
      <c r="C111" s="18">
        <f t="shared" si="52"/>
      </c>
      <c r="D111" s="26">
        <f t="shared" si="53"/>
      </c>
      <c r="E111" s="68">
        <f t="shared" si="50"/>
      </c>
      <c r="F111" s="69">
        <f t="shared" si="54"/>
      </c>
      <c r="G111" s="8">
        <f t="shared" si="55"/>
      </c>
      <c r="H111" s="8">
        <f t="shared" si="56"/>
      </c>
      <c r="I111" s="9">
        <f t="shared" si="51"/>
      </c>
      <c r="J111" s="10">
        <f t="shared" si="57"/>
      </c>
      <c r="K111" s="28">
        <f t="shared" si="58"/>
      </c>
      <c r="L111" s="29">
        <f t="shared" si="59"/>
      </c>
    </row>
    <row r="112" spans="3:12" ht="13.5">
      <c r="C112" s="18">
        <f t="shared" si="52"/>
      </c>
      <c r="D112" s="26">
        <f t="shared" si="53"/>
      </c>
      <c r="E112" s="68">
        <f t="shared" si="50"/>
      </c>
      <c r="F112" s="69">
        <f t="shared" si="54"/>
      </c>
      <c r="G112" s="8">
        <f t="shared" si="55"/>
      </c>
      <c r="H112" s="8">
        <f t="shared" si="56"/>
      </c>
      <c r="I112" s="9">
        <f t="shared" si="51"/>
      </c>
      <c r="J112" s="10">
        <f t="shared" si="57"/>
      </c>
      <c r="K112" s="28">
        <f t="shared" si="58"/>
      </c>
      <c r="L112" s="29">
        <f t="shared" si="59"/>
      </c>
    </row>
    <row r="113" spans="3:12" ht="13.5">
      <c r="C113" s="18">
        <f t="shared" si="52"/>
      </c>
      <c r="D113" s="26">
        <f t="shared" si="53"/>
      </c>
      <c r="E113" s="68">
        <f t="shared" si="50"/>
      </c>
      <c r="F113" s="69">
        <f t="shared" si="54"/>
      </c>
      <c r="G113" s="8">
        <f t="shared" si="55"/>
      </c>
      <c r="H113" s="8">
        <f t="shared" si="56"/>
      </c>
      <c r="I113" s="9">
        <f t="shared" si="51"/>
      </c>
      <c r="J113" s="10">
        <f t="shared" si="57"/>
      </c>
      <c r="K113" s="28">
        <f t="shared" si="58"/>
      </c>
      <c r="L113" s="29">
        <f t="shared" si="59"/>
      </c>
    </row>
    <row r="114" spans="3:12" ht="13.5">
      <c r="C114" s="18">
        <f t="shared" si="52"/>
      </c>
      <c r="D114" s="26">
        <f t="shared" si="53"/>
      </c>
      <c r="E114" s="68">
        <f t="shared" si="50"/>
      </c>
      <c r="F114" s="69">
        <f t="shared" si="54"/>
      </c>
      <c r="G114" s="8">
        <f t="shared" si="55"/>
      </c>
      <c r="H114" s="8">
        <f t="shared" si="56"/>
      </c>
      <c r="I114" s="9">
        <f t="shared" si="51"/>
      </c>
      <c r="J114" s="10">
        <f t="shared" si="57"/>
      </c>
      <c r="K114" s="28">
        <f t="shared" si="58"/>
      </c>
      <c r="L114" s="29">
        <f t="shared" si="59"/>
      </c>
    </row>
    <row r="115" spans="3:12" ht="13.5">
      <c r="C115" s="18">
        <f t="shared" si="52"/>
      </c>
      <c r="D115" s="26">
        <f t="shared" si="53"/>
      </c>
      <c r="E115" s="68">
        <f t="shared" si="50"/>
      </c>
      <c r="F115" s="69">
        <f t="shared" si="54"/>
      </c>
      <c r="G115" s="8">
        <f t="shared" si="55"/>
      </c>
      <c r="H115" s="8">
        <f t="shared" si="56"/>
      </c>
      <c r="I115" s="9">
        <f t="shared" si="51"/>
      </c>
      <c r="J115" s="10">
        <f t="shared" si="57"/>
      </c>
      <c r="K115" s="28">
        <f t="shared" si="58"/>
      </c>
      <c r="L115" s="29">
        <f t="shared" si="59"/>
      </c>
    </row>
    <row r="116" spans="3:12" ht="13.5">
      <c r="C116" s="18">
        <f t="shared" si="52"/>
      </c>
      <c r="D116" s="26">
        <f t="shared" si="53"/>
      </c>
      <c r="E116" s="68">
        <f t="shared" si="50"/>
      </c>
      <c r="F116" s="69">
        <f t="shared" si="54"/>
      </c>
      <c r="G116" s="8">
        <f t="shared" si="55"/>
      </c>
      <c r="H116" s="8">
        <f t="shared" si="56"/>
      </c>
      <c r="I116" s="9">
        <f t="shared" si="51"/>
      </c>
      <c r="J116" s="10">
        <f t="shared" si="57"/>
      </c>
      <c r="K116" s="28">
        <f t="shared" si="58"/>
      </c>
      <c r="L116" s="29">
        <f t="shared" si="59"/>
      </c>
    </row>
    <row r="117" spans="3:12" ht="13.5">
      <c r="C117" s="18">
        <f t="shared" si="52"/>
      </c>
      <c r="D117" s="26">
        <f t="shared" si="53"/>
      </c>
      <c r="E117" s="68">
        <f t="shared" si="50"/>
      </c>
      <c r="F117" s="69">
        <f t="shared" si="54"/>
      </c>
      <c r="G117" s="8">
        <f t="shared" si="55"/>
      </c>
      <c r="H117" s="8">
        <f t="shared" si="56"/>
      </c>
      <c r="I117" s="9">
        <f t="shared" si="51"/>
      </c>
      <c r="J117" s="10">
        <f t="shared" si="57"/>
      </c>
      <c r="K117" s="28">
        <f t="shared" si="58"/>
      </c>
      <c r="L117" s="29">
        <f t="shared" si="59"/>
      </c>
    </row>
    <row r="118" spans="3:12" ht="14.25" thickBot="1">
      <c r="C118" s="18">
        <f t="shared" si="52"/>
      </c>
      <c r="D118" s="27">
        <f t="shared" si="53"/>
      </c>
      <c r="E118" s="68">
        <f t="shared" si="50"/>
      </c>
      <c r="F118" s="69">
        <f t="shared" si="54"/>
      </c>
      <c r="G118" s="8">
        <f t="shared" si="55"/>
      </c>
      <c r="H118" s="8">
        <f t="shared" si="56"/>
      </c>
      <c r="I118" s="9">
        <f t="shared" si="51"/>
      </c>
      <c r="J118" s="10">
        <f t="shared" si="57"/>
      </c>
      <c r="K118" s="28">
        <f t="shared" si="58"/>
      </c>
      <c r="L118" s="30">
        <f t="shared" si="59"/>
      </c>
    </row>
    <row r="119" spans="4:12" ht="13.5">
      <c r="D119" s="42"/>
      <c r="E119" s="41"/>
      <c r="F119" s="41"/>
      <c r="G119" s="41"/>
      <c r="H119" s="41"/>
      <c r="I119" s="43"/>
      <c r="J119" s="44"/>
      <c r="K119" s="44"/>
      <c r="L119" s="7" t="s">
        <v>38</v>
      </c>
    </row>
    <row r="120" spans="4:12" ht="13.5">
      <c r="D120" s="42"/>
      <c r="E120" s="41"/>
      <c r="F120" s="41"/>
      <c r="G120" s="41"/>
      <c r="H120" s="41"/>
      <c r="I120" s="43"/>
      <c r="J120" s="44"/>
      <c r="K120" s="44"/>
      <c r="L120" s="7"/>
    </row>
    <row r="121" spans="3:12" ht="13.5">
      <c r="C121" s="46" t="s">
        <v>36</v>
      </c>
      <c r="D121" s="42"/>
      <c r="E121" s="41"/>
      <c r="F121" s="41"/>
      <c r="G121" s="41"/>
      <c r="H121" s="41"/>
      <c r="I121" s="43"/>
      <c r="J121" s="44"/>
      <c r="K121" s="44"/>
      <c r="L121" s="45"/>
    </row>
    <row r="122" spans="3:12" ht="13.5">
      <c r="C122" s="46" t="s">
        <v>37</v>
      </c>
      <c r="D122" s="42"/>
      <c r="E122" s="41"/>
      <c r="F122" s="41"/>
      <c r="G122" s="41"/>
      <c r="H122" s="41"/>
      <c r="I122" s="43"/>
      <c r="J122" s="44"/>
      <c r="K122" s="44"/>
      <c r="L122" s="45"/>
    </row>
    <row r="123" spans="4:8" ht="13.5">
      <c r="D123" s="5"/>
      <c r="E123" s="5"/>
      <c r="H123" s="5"/>
    </row>
    <row r="124" spans="6:10" ht="13.5" hidden="1">
      <c r="F124" s="1" t="s">
        <v>1</v>
      </c>
      <c r="G124" s="1" t="s">
        <v>3</v>
      </c>
      <c r="H124" s="1" t="s">
        <v>2</v>
      </c>
      <c r="J124" s="1" t="s">
        <v>15</v>
      </c>
    </row>
    <row r="125" spans="6:10" ht="13.5" hidden="1">
      <c r="F125" s="2">
        <v>2</v>
      </c>
      <c r="G125" s="2">
        <f>F125^2</f>
        <v>4</v>
      </c>
      <c r="H125" s="2">
        <f>F125^3</f>
        <v>8</v>
      </c>
      <c r="J125" s="1" t="s">
        <v>16</v>
      </c>
    </row>
    <row r="126" spans="6:10" ht="13.5" hidden="1">
      <c r="F126" s="2"/>
      <c r="G126" s="2"/>
      <c r="H126" s="2"/>
      <c r="J126" s="1" t="s">
        <v>14</v>
      </c>
    </row>
    <row r="127" ht="13.5" hidden="1"/>
    <row r="128" spans="5:8" ht="13.5" hidden="1">
      <c r="E128" s="1" t="s">
        <v>5</v>
      </c>
      <c r="F128" s="3">
        <f>LOG(F125,H125)</f>
        <v>0.33333333333333337</v>
      </c>
      <c r="G128" s="4">
        <f>LOG(G125,H125)</f>
        <v>0.6666666666666667</v>
      </c>
      <c r="H128" s="1">
        <v>1</v>
      </c>
    </row>
    <row r="129" ht="13.5" hidden="1">
      <c r="G129" s="1" t="s">
        <v>4</v>
      </c>
    </row>
    <row r="130" spans="4:8" ht="13.5">
      <c r="D130" s="5"/>
      <c r="E130" s="5"/>
      <c r="H130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OVERLANDER</dc:creator>
  <cp:keywords/>
  <dc:description/>
  <cp:lastModifiedBy>OVERLANDER</cp:lastModifiedBy>
  <dcterms:created xsi:type="dcterms:W3CDTF">2012-01-08T10:54:17Z</dcterms:created>
  <dcterms:modified xsi:type="dcterms:W3CDTF">2012-01-09T08:44:13Z</dcterms:modified>
  <cp:category/>
  <cp:version/>
  <cp:contentType/>
  <cp:contentStatus/>
</cp:coreProperties>
</file>